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ukabel-my.sharepoint.com/personal/kevin_siegel_helukabel_com/Documents/Desktop/"/>
    </mc:Choice>
  </mc:AlternateContent>
  <xr:revisionPtr revIDLastSave="41" documentId="8_{39C51161-EFE3-4EA0-9A94-409777FA24A0}" xr6:coauthVersionLast="47" xr6:coauthVersionMax="47" xr10:uidLastSave="{5E83C510-050C-4E44-B9A6-F3D4B6E2077A}"/>
  <bookViews>
    <workbookView xWindow="-120" yWindow="-120" windowWidth="38640" windowHeight="15720" xr2:uid="{A5EF65B3-A685-450E-A110-55F423C52123}"/>
  </bookViews>
  <sheets>
    <sheet name="Initial Data" sheetId="1" r:id="rId1"/>
    <sheet name="Summar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16" i="2"/>
  <c r="D16" i="2" s="1"/>
  <c r="E16" i="2" s="1"/>
  <c r="F16" i="2" s="1"/>
  <c r="G16" i="2" s="1"/>
  <c r="H16" i="2" s="1"/>
  <c r="I16" i="2" s="1"/>
  <c r="J16" i="2" s="1"/>
  <c r="K16" i="2" s="1"/>
  <c r="L16" i="2" s="1"/>
  <c r="P19" i="1"/>
  <c r="C9" i="2" s="1"/>
  <c r="D9" i="2" s="1"/>
  <c r="E9" i="2" s="1"/>
  <c r="F9" i="2" s="1"/>
  <c r="G9" i="2" s="1"/>
  <c r="H9" i="2" s="1"/>
  <c r="I9" i="2" s="1"/>
  <c r="J9" i="2" s="1"/>
  <c r="K9" i="2" s="1"/>
  <c r="L9" i="2" s="1"/>
  <c r="M10" i="1"/>
  <c r="M9" i="1"/>
  <c r="M8" i="1"/>
  <c r="M7" i="1"/>
  <c r="B11" i="2"/>
  <c r="B20" i="2"/>
  <c r="B22" i="2" s="1"/>
  <c r="F10" i="1"/>
  <c r="F9" i="1"/>
  <c r="F8" i="1"/>
  <c r="M12" i="1" l="1"/>
  <c r="G20" i="2"/>
  <c r="H20" i="2"/>
  <c r="E20" i="2"/>
  <c r="D20" i="2"/>
  <c r="F12" i="1"/>
  <c r="C20" i="2"/>
  <c r="F20" i="2"/>
  <c r="I20" i="2" l="1"/>
  <c r="P7" i="1"/>
  <c r="P9" i="1" s="1"/>
  <c r="P11" i="1" s="1"/>
  <c r="C8" i="2" s="1"/>
  <c r="J20" i="2" l="1"/>
  <c r="D8" i="2"/>
  <c r="D11" i="2" s="1"/>
  <c r="C11" i="2"/>
  <c r="C22" i="2" s="1"/>
  <c r="K20" i="2" l="1"/>
  <c r="L20" i="2"/>
  <c r="D22" i="2"/>
  <c r="E8" i="2"/>
  <c r="F8" i="2" s="1"/>
  <c r="E11" i="2" l="1"/>
  <c r="E22" i="2" s="1"/>
  <c r="F11" i="2"/>
  <c r="G8" i="2"/>
  <c r="F22" i="2" l="1"/>
  <c r="H8" i="2"/>
  <c r="G11" i="2"/>
  <c r="G22" i="2" l="1"/>
  <c r="H11" i="2"/>
  <c r="I8" i="2"/>
  <c r="H22" i="2" l="1"/>
  <c r="I11" i="2"/>
  <c r="J8" i="2"/>
  <c r="I22" i="2" l="1"/>
  <c r="J11" i="2"/>
  <c r="K8" i="2"/>
  <c r="J22" i="2" l="1"/>
  <c r="L8" i="2"/>
  <c r="L11" i="2" s="1"/>
  <c r="K11" i="2"/>
  <c r="K22" i="2" l="1"/>
  <c r="L22" i="2" s="1"/>
</calcChain>
</file>

<file path=xl/sharedStrings.xml><?xml version="1.0" encoding="utf-8"?>
<sst xmlns="http://schemas.openxmlformats.org/spreadsheetml/2006/main" count="67" uniqueCount="59">
  <si>
    <t>meters</t>
  </si>
  <si>
    <t>per meter</t>
  </si>
  <si>
    <t>Benefits</t>
  </si>
  <si>
    <t>Cost</t>
  </si>
  <si>
    <t>Year 0</t>
  </si>
  <si>
    <t>Year 1</t>
  </si>
  <si>
    <t>Year 2</t>
  </si>
  <si>
    <t>Year 3</t>
  </si>
  <si>
    <t>Year 4</t>
  </si>
  <si>
    <t>Electrical Power</t>
  </si>
  <si>
    <t>Personal Expenses</t>
  </si>
  <si>
    <t>Seconds</t>
  </si>
  <si>
    <t>No. of Worker(s)</t>
  </si>
  <si>
    <t>Total Workload</t>
  </si>
  <si>
    <t>Yellow Cells to be Filled Out</t>
  </si>
  <si>
    <t>Future Process - 1 Man Job</t>
  </si>
  <si>
    <t>Total</t>
  </si>
  <si>
    <t>Pick &amp; Retrieve Reel</t>
  </si>
  <si>
    <t>Place Reel on Unwinder</t>
  </si>
  <si>
    <t>Pull &amp; Measure the Cables</t>
  </si>
  <si>
    <t>Cut &amp; Wind the Cables</t>
  </si>
  <si>
    <t>Place Machine in Front Reel</t>
  </si>
  <si>
    <t>Insert Cable into Machine</t>
  </si>
  <si>
    <t>Enter Length &amp; Start Winding</t>
  </si>
  <si>
    <t>Take Out Completed Coil</t>
  </si>
  <si>
    <t>Material Savings</t>
  </si>
  <si>
    <t>Savings per Cut</t>
  </si>
  <si>
    <t>Number of Cuts per Month</t>
  </si>
  <si>
    <t xml:space="preserve">Hours Saved </t>
  </si>
  <si>
    <t>Hourly Rate</t>
  </si>
  <si>
    <t>Monthly Savings</t>
  </si>
  <si>
    <t>Monthly Cut Cable Length</t>
  </si>
  <si>
    <t>% Savings</t>
  </si>
  <si>
    <t>Average Cable Value</t>
  </si>
  <si>
    <t>Current Process - Multiple Men Job</t>
  </si>
  <si>
    <t>Machine Maintenance</t>
  </si>
  <si>
    <t>Investment</t>
  </si>
  <si>
    <t>Captial Interest</t>
  </si>
  <si>
    <t>Interest Rate</t>
  </si>
  <si>
    <t>Less Personal Expenses</t>
  </si>
  <si>
    <t>Less Material Cost</t>
  </si>
  <si>
    <t>Total Cost</t>
  </si>
  <si>
    <t>Total Cost &amp; Benefit</t>
  </si>
  <si>
    <t>Total Benefit</t>
  </si>
  <si>
    <t>Year 5</t>
  </si>
  <si>
    <t>Year 6</t>
  </si>
  <si>
    <t>Year 7</t>
  </si>
  <si>
    <t>Year 8</t>
  </si>
  <si>
    <t>Year 9</t>
  </si>
  <si>
    <t>Year 10</t>
  </si>
  <si>
    <t>Cost and Benefit Overview</t>
  </si>
  <si>
    <t>Additonal Savings</t>
  </si>
  <si>
    <t>Benefit Calculator</t>
  </si>
  <si>
    <t>&gt; Reduced quality costs – no cable damage and accurate cutting
&gt; Reduced cable reel storage space
&gt; Significantly higher work safety, since heavy reels do not have to be moved frequently
&gt; Significantly higher work ergonomics, which leads to fewer staff absences
&gt; Quicker lead times and increased capacity due to increased efficiency 
&gt; Quick overview of stock levels</t>
  </si>
  <si>
    <t>Since the laser measuring devices provide exact cable measurements, the operator doesn't have to add a "safety buffer". Additionally, the risk of "miscounting" will be eliminated, therefore reducing overall material costs.</t>
  </si>
  <si>
    <r>
      <t xml:space="preserve">View and download </t>
    </r>
    <r>
      <rPr>
        <sz val="11"/>
        <color theme="1"/>
        <rFont val="Calibri"/>
        <family val="2"/>
        <scheme val="minor"/>
      </rPr>
      <t>our digital catalog.</t>
    </r>
  </si>
  <si>
    <r>
      <rPr>
        <sz val="11"/>
        <color theme="10"/>
        <rFont val="Calibri"/>
        <family val="2"/>
        <scheme val="minor"/>
      </rPr>
      <t xml:space="preserve">View and download </t>
    </r>
    <r>
      <rPr>
        <sz val="11"/>
        <color theme="1"/>
        <rFont val="Calibri"/>
        <family val="2"/>
        <scheme val="minor"/>
      </rPr>
      <t>our digital catalog.</t>
    </r>
  </si>
  <si>
    <r>
      <rPr>
        <sz val="11"/>
        <color theme="1"/>
        <rFont val="Calibri"/>
        <family val="2"/>
        <scheme val="minor"/>
      </rPr>
      <t>For more information, please visit</t>
    </r>
    <r>
      <rPr>
        <sz val="11"/>
        <color theme="10"/>
        <rFont val="Calibri"/>
        <family val="2"/>
        <scheme val="minor"/>
      </rPr>
      <t xml:space="preserve"> www.kabelmat.com</t>
    </r>
    <r>
      <rPr>
        <sz val="11"/>
        <color theme="1"/>
        <rFont val="Calibri"/>
        <family val="2"/>
        <scheme val="minor"/>
      </rPr>
      <t>.</t>
    </r>
  </si>
  <si>
    <r>
      <rPr>
        <sz val="11"/>
        <color theme="1"/>
        <rFont val="Calibri"/>
        <family val="2"/>
        <scheme val="minor"/>
      </rPr>
      <t>Want to select the machine that best fits your needs? Check out our</t>
    </r>
    <r>
      <rPr>
        <sz val="11"/>
        <color theme="10"/>
        <rFont val="Calibri"/>
        <family val="2"/>
        <scheme val="minor"/>
      </rPr>
      <t xml:space="preserve"> product finder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</si>
</sst>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/>
    <xf numFmtId="9" fontId="0" fillId="0" borderId="0" xfId="1" applyFont="1" applyProtection="1"/>
    <xf numFmtId="164" fontId="0" fillId="0" borderId="0" xfId="0" applyNumberFormat="1"/>
    <xf numFmtId="0" fontId="1" fillId="0" borderId="1" xfId="0" applyFont="1" applyBorder="1"/>
    <xf numFmtId="164" fontId="0" fillId="0" borderId="1" xfId="0" applyNumberFormat="1" applyBorder="1"/>
    <xf numFmtId="0" fontId="0" fillId="3" borderId="0" xfId="0" applyFill="1"/>
    <xf numFmtId="0" fontId="9" fillId="4" borderId="0" xfId="0" applyFont="1" applyFill="1"/>
    <xf numFmtId="0" fontId="10" fillId="4" borderId="0" xfId="0" applyFont="1" applyFill="1"/>
    <xf numFmtId="0" fontId="2" fillId="3" borderId="0" xfId="0" applyFont="1" applyFill="1" applyAlignment="1">
      <alignment vertical="top" wrapText="1"/>
    </xf>
    <xf numFmtId="0" fontId="7" fillId="3" borderId="0" xfId="2" applyFont="1" applyFill="1" applyAlignment="1" applyProtection="1">
      <alignment horizontal="left"/>
    </xf>
    <xf numFmtId="0" fontId="7" fillId="0" borderId="0" xfId="2" applyFont="1" applyFill="1" applyAlignment="1"/>
    <xf numFmtId="0" fontId="7" fillId="0" borderId="0" xfId="2" applyFont="1" applyFill="1" applyAlignment="1" applyProtection="1"/>
    <xf numFmtId="0" fontId="7" fillId="0" borderId="0" xfId="2" applyFont="1" applyFill="1" applyAlignment="1" applyProtection="1">
      <alignment horizontal="left"/>
    </xf>
    <xf numFmtId="0" fontId="7" fillId="3" borderId="0" xfId="2" applyFont="1" applyFill="1" applyAlignment="1">
      <alignment horizontal="left"/>
    </xf>
    <xf numFmtId="0" fontId="7" fillId="3" borderId="0" xfId="2" applyFont="1" applyFill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6" fillId="3" borderId="0" xfId="2" applyFill="1" applyAlignment="1">
      <alignment horizontal="left"/>
    </xf>
    <xf numFmtId="0" fontId="8" fillId="4" borderId="0" xfId="0" applyFont="1" applyFill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2" borderId="0" xfId="0" applyNumberFormat="1" applyFill="1" applyBorder="1" applyAlignment="1" applyProtection="1">
      <alignment horizontal="center"/>
      <protection locked="0"/>
    </xf>
    <xf numFmtId="164" fontId="1" fillId="0" borderId="0" xfId="0" applyNumberFormat="1" applyFont="1" applyBorder="1" applyAlignment="1">
      <alignment horizontal="center"/>
    </xf>
    <xf numFmtId="9" fontId="0" fillId="2" borderId="0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9" fontId="0" fillId="2" borderId="0" xfId="1" applyFont="1" applyFill="1" applyBorder="1" applyProtection="1">
      <protection locked="0"/>
    </xf>
    <xf numFmtId="164" fontId="0" fillId="0" borderId="0" xfId="0" applyNumberFormat="1" applyBorder="1"/>
    <xf numFmtId="164" fontId="0" fillId="2" borderId="0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0</xdr:rowOff>
    </xdr:from>
    <xdr:to>
      <xdr:col>17</xdr:col>
      <xdr:colOff>9525</xdr:colOff>
      <xdr:row>3</xdr:row>
      <xdr:rowOff>7144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42416D-E60B-4C12-853E-C3E7A9CAD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0" t="20880" r="4190" b="13268"/>
        <a:stretch/>
      </xdr:blipFill>
      <xdr:spPr>
        <a:xfrm>
          <a:off x="11344275" y="0"/>
          <a:ext cx="3381375" cy="845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0</xdr:row>
      <xdr:rowOff>0</xdr:rowOff>
    </xdr:from>
    <xdr:to>
      <xdr:col>12</xdr:col>
      <xdr:colOff>9525</xdr:colOff>
      <xdr:row>3</xdr:row>
      <xdr:rowOff>7144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237444-37B9-4F15-1267-573DADE59A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0" t="20880" r="4190" b="13268"/>
        <a:stretch/>
      </xdr:blipFill>
      <xdr:spPr>
        <a:xfrm>
          <a:off x="7943850" y="0"/>
          <a:ext cx="3381375" cy="84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kabelmat.com/files/dl/unternehmen/kabelmat_catalog_en_2020.pdf" TargetMode="External"/><Relationship Id="rId2" Type="http://schemas.openxmlformats.org/officeDocument/2006/relationships/hyperlink" Target="https://kabelmat.com/en/productfinder" TargetMode="External"/><Relationship Id="rId1" Type="http://schemas.openxmlformats.org/officeDocument/2006/relationships/hyperlink" Target="https://kabelmat.com/e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abelmat.com/files/dl/unternehmen/kabelmat_catalog_en_2020.pdf" TargetMode="External"/><Relationship Id="rId2" Type="http://schemas.openxmlformats.org/officeDocument/2006/relationships/hyperlink" Target="https://kabelmat.com/en/productfinder" TargetMode="External"/><Relationship Id="rId1" Type="http://schemas.openxmlformats.org/officeDocument/2006/relationships/hyperlink" Target="https://kabelmat.com/en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EA83-D2BB-4363-86E9-0FB02EA07190}">
  <dimension ref="A1:Q31"/>
  <sheetViews>
    <sheetView tabSelected="1" zoomScaleNormal="100" workbookViewId="0">
      <selection activeCell="X12" sqref="X12"/>
    </sheetView>
  </sheetViews>
  <sheetFormatPr defaultColWidth="11.42578125" defaultRowHeight="15" x14ac:dyDescent="0.25"/>
  <cols>
    <col min="5" max="5" width="16" bestFit="1" customWidth="1"/>
    <col min="6" max="6" width="14.7109375" bestFit="1" customWidth="1"/>
    <col min="10" max="10" width="4" customWidth="1"/>
    <col min="12" max="12" width="16" bestFit="1" customWidth="1"/>
    <col min="13" max="13" width="14.7109375" bestFit="1" customWidth="1"/>
    <col min="15" max="15" width="29.5703125" bestFit="1" customWidth="1"/>
  </cols>
  <sheetData>
    <row r="1" spans="1:17" ht="36" x14ac:dyDescent="0.55000000000000004">
      <c r="A1" s="6" t="s">
        <v>52</v>
      </c>
    </row>
    <row r="2" spans="1:17" x14ac:dyDescent="0.25">
      <c r="A2" s="21" t="s">
        <v>14</v>
      </c>
      <c r="B2" s="21"/>
      <c r="C2" s="21"/>
    </row>
    <row r="3" spans="1:17" x14ac:dyDescent="0.25">
      <c r="F3" s="3"/>
      <c r="G3" s="3"/>
      <c r="H3" s="3"/>
      <c r="I3" s="3"/>
      <c r="J3" s="3"/>
    </row>
    <row r="4" spans="1:17" x14ac:dyDescent="0.25">
      <c r="A4" s="2" t="s">
        <v>10</v>
      </c>
      <c r="F4" s="3"/>
      <c r="G4" s="3"/>
      <c r="H4" s="3"/>
      <c r="I4" s="3"/>
      <c r="J4" s="3"/>
    </row>
    <row r="6" spans="1:17" x14ac:dyDescent="0.25">
      <c r="A6" s="25" t="s">
        <v>34</v>
      </c>
      <c r="B6" s="25"/>
      <c r="C6" s="25"/>
      <c r="D6" s="26" t="s">
        <v>11</v>
      </c>
      <c r="E6" s="26" t="s">
        <v>12</v>
      </c>
      <c r="F6" s="26" t="s">
        <v>13</v>
      </c>
      <c r="H6" s="25" t="s">
        <v>15</v>
      </c>
      <c r="I6" s="25"/>
      <c r="J6" s="25"/>
      <c r="K6" s="26" t="s">
        <v>11</v>
      </c>
      <c r="L6" s="26" t="s">
        <v>12</v>
      </c>
      <c r="M6" s="26" t="s">
        <v>13</v>
      </c>
    </row>
    <row r="7" spans="1:17" x14ac:dyDescent="0.25">
      <c r="A7" s="27" t="s">
        <v>17</v>
      </c>
      <c r="B7" s="27"/>
      <c r="C7" s="27"/>
      <c r="D7" s="28"/>
      <c r="E7" s="28"/>
      <c r="F7" s="29">
        <f>D7*E7</f>
        <v>0</v>
      </c>
      <c r="H7" s="27" t="s">
        <v>21</v>
      </c>
      <c r="I7" s="27"/>
      <c r="J7" s="27"/>
      <c r="K7" s="29">
        <v>15</v>
      </c>
      <c r="L7" s="29">
        <v>1</v>
      </c>
      <c r="M7" s="29">
        <f>K7*L7</f>
        <v>15</v>
      </c>
      <c r="O7" s="30" t="s">
        <v>26</v>
      </c>
      <c r="P7" s="29">
        <f>F12-M12</f>
        <v>-105</v>
      </c>
    </row>
    <row r="8" spans="1:17" x14ac:dyDescent="0.25">
      <c r="A8" s="27" t="s">
        <v>18</v>
      </c>
      <c r="B8" s="27"/>
      <c r="C8" s="27"/>
      <c r="D8" s="28"/>
      <c r="E8" s="28"/>
      <c r="F8" s="29">
        <f>D8*E8</f>
        <v>0</v>
      </c>
      <c r="H8" s="27" t="s">
        <v>22</v>
      </c>
      <c r="I8" s="27"/>
      <c r="J8" s="27"/>
      <c r="K8" s="29">
        <v>15</v>
      </c>
      <c r="L8" s="29">
        <v>1</v>
      </c>
      <c r="M8" s="29">
        <f>K8*L8</f>
        <v>15</v>
      </c>
      <c r="O8" s="30" t="s">
        <v>27</v>
      </c>
      <c r="P8" s="28"/>
    </row>
    <row r="9" spans="1:17" x14ac:dyDescent="0.25">
      <c r="A9" s="27" t="s">
        <v>19</v>
      </c>
      <c r="B9" s="27"/>
      <c r="C9" s="27"/>
      <c r="D9" s="28"/>
      <c r="E9" s="28"/>
      <c r="F9" s="29">
        <f>D9*E9</f>
        <v>0</v>
      </c>
      <c r="H9" s="27" t="s">
        <v>23</v>
      </c>
      <c r="I9" s="27"/>
      <c r="J9" s="27"/>
      <c r="K9" s="29">
        <v>60</v>
      </c>
      <c r="L9" s="29">
        <v>1</v>
      </c>
      <c r="M9" s="29">
        <f>K9*L9</f>
        <v>60</v>
      </c>
      <c r="O9" s="30" t="s">
        <v>28</v>
      </c>
      <c r="P9" s="29">
        <f>P8*P7/3600</f>
        <v>0</v>
      </c>
    </row>
    <row r="10" spans="1:17" x14ac:dyDescent="0.25">
      <c r="A10" s="27" t="s">
        <v>20</v>
      </c>
      <c r="B10" s="27"/>
      <c r="C10" s="27"/>
      <c r="D10" s="28"/>
      <c r="E10" s="28"/>
      <c r="F10" s="29">
        <f>D10*E10</f>
        <v>0</v>
      </c>
      <c r="H10" s="27" t="s">
        <v>24</v>
      </c>
      <c r="I10" s="27"/>
      <c r="J10" s="27"/>
      <c r="K10" s="29">
        <v>15</v>
      </c>
      <c r="L10" s="29">
        <v>1</v>
      </c>
      <c r="M10" s="29">
        <f>K10*L10</f>
        <v>15</v>
      </c>
      <c r="O10" s="30" t="s">
        <v>29</v>
      </c>
      <c r="P10" s="31"/>
    </row>
    <row r="11" spans="1:17" x14ac:dyDescent="0.25">
      <c r="O11" s="30" t="s">
        <v>30</v>
      </c>
      <c r="P11" s="32">
        <f>P9*P10</f>
        <v>0</v>
      </c>
    </row>
    <row r="12" spans="1:17" x14ac:dyDescent="0.25">
      <c r="E12" s="4" t="s">
        <v>16</v>
      </c>
      <c r="F12" s="5">
        <f>SUM(F7:F10)</f>
        <v>0</v>
      </c>
      <c r="L12" s="4" t="s">
        <v>16</v>
      </c>
      <c r="M12" s="5">
        <f>SUM(M7:M10)</f>
        <v>105</v>
      </c>
      <c r="O12" s="30"/>
      <c r="P12" s="29"/>
    </row>
    <row r="13" spans="1:17" x14ac:dyDescent="0.25">
      <c r="O13" s="30"/>
      <c r="P13" s="29"/>
    </row>
    <row r="14" spans="1:17" x14ac:dyDescent="0.25">
      <c r="A14" s="2" t="s">
        <v>25</v>
      </c>
      <c r="O14" s="30"/>
      <c r="P14" s="29"/>
    </row>
    <row r="15" spans="1:17" x14ac:dyDescent="0.25">
      <c r="O15" s="30"/>
      <c r="P15" s="29"/>
    </row>
    <row r="16" spans="1:17" x14ac:dyDescent="0.25">
      <c r="A16" s="22" t="s">
        <v>54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O16" s="30" t="s">
        <v>31</v>
      </c>
      <c r="P16" s="28"/>
      <c r="Q16" t="s">
        <v>0</v>
      </c>
    </row>
    <row r="17" spans="1:1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O17" s="30" t="s">
        <v>33</v>
      </c>
      <c r="P17" s="31"/>
      <c r="Q17" t="s">
        <v>1</v>
      </c>
    </row>
    <row r="18" spans="1:17" x14ac:dyDescent="0.25">
      <c r="O18" s="30" t="s">
        <v>32</v>
      </c>
      <c r="P18" s="33"/>
    </row>
    <row r="19" spans="1:17" x14ac:dyDescent="0.25">
      <c r="O19" s="30" t="s">
        <v>30</v>
      </c>
      <c r="P19" s="32">
        <f>P16*P17*P18</f>
        <v>0</v>
      </c>
    </row>
    <row r="22" spans="1:17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20" t="s">
        <v>55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9" t="s">
        <v>58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0" t="s">
        <v>57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sheetProtection algorithmName="SHA-512" hashValue="TB6mh53kc2bUUk8SYrEABWgzF1aLv+YLCfAmXw/XuJMAk9Lv0H39XPHiWo2QjELZuhAPyWWsOE39KtaFYl/Irg==" saltValue="0nsrAFCCfXa1WeKhBr4MEw==" spinCount="100000" sheet="1" objects="1" scenarios="1"/>
  <mergeCells count="15">
    <mergeCell ref="A25:Q25"/>
    <mergeCell ref="A27:Q27"/>
    <mergeCell ref="A23:Q23"/>
    <mergeCell ref="A2:C2"/>
    <mergeCell ref="A9:C9"/>
    <mergeCell ref="A10:C10"/>
    <mergeCell ref="H7:J7"/>
    <mergeCell ref="H8:J8"/>
    <mergeCell ref="H9:J9"/>
    <mergeCell ref="H10:J10"/>
    <mergeCell ref="A16:M17"/>
    <mergeCell ref="A6:C6"/>
    <mergeCell ref="H6:J6"/>
    <mergeCell ref="A7:C7"/>
    <mergeCell ref="A8:C8"/>
  </mergeCells>
  <hyperlinks>
    <hyperlink ref="A27" r:id="rId1" display="For more information, please visit www.kabelmat.com" xr:uid="{42062ACA-2DD4-4622-9B6E-A3EBE9677BD9}"/>
    <hyperlink ref="A25" r:id="rId2" display="Want to select the machine that fits your needs? Check out our product finder." xr:uid="{466CB7D6-384A-4D04-BCD7-75910B90DBE6}"/>
    <hyperlink ref="A23:Q23" r:id="rId3" display="View and download our digital catalog." xr:uid="{B386D031-B663-4528-ACED-3A484CE2FEED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E43F-040D-4E87-A409-057538055E9E}">
  <dimension ref="A1:Q38"/>
  <sheetViews>
    <sheetView zoomScaleNormal="100" workbookViewId="0">
      <selection activeCell="O10" sqref="O10"/>
    </sheetView>
  </sheetViews>
  <sheetFormatPr defaultColWidth="11.42578125" defaultRowHeight="15" x14ac:dyDescent="0.25"/>
  <cols>
    <col min="1" max="1" width="29.85546875" customWidth="1"/>
    <col min="2" max="12" width="12.7109375" bestFit="1" customWidth="1"/>
  </cols>
  <sheetData>
    <row r="1" spans="1:12" ht="36" x14ac:dyDescent="0.55000000000000004">
      <c r="A1" s="6" t="s">
        <v>50</v>
      </c>
    </row>
    <row r="2" spans="1:12" x14ac:dyDescent="0.25">
      <c r="A2" s="21" t="s">
        <v>14</v>
      </c>
      <c r="B2" s="21"/>
      <c r="C2" s="21"/>
    </row>
    <row r="3" spans="1:12" x14ac:dyDescent="0.25">
      <c r="A3" s="3"/>
      <c r="B3" s="3"/>
      <c r="C3" s="3"/>
    </row>
    <row r="4" spans="1:12" x14ac:dyDescent="0.25">
      <c r="A4" s="34" t="s">
        <v>38</v>
      </c>
      <c r="B4" s="35"/>
    </row>
    <row r="5" spans="1:12" x14ac:dyDescent="0.25">
      <c r="B5" s="7"/>
    </row>
    <row r="6" spans="1:12" x14ac:dyDescent="0.25">
      <c r="A6" s="30"/>
      <c r="B6" s="26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44</v>
      </c>
      <c r="H6" s="26" t="s">
        <v>45</v>
      </c>
      <c r="I6" s="26" t="s">
        <v>46</v>
      </c>
      <c r="J6" s="26" t="s">
        <v>47</v>
      </c>
      <c r="K6" s="26" t="s">
        <v>48</v>
      </c>
      <c r="L6" s="26" t="s">
        <v>49</v>
      </c>
    </row>
    <row r="7" spans="1:12" x14ac:dyDescent="0.25">
      <c r="A7" s="34" t="s">
        <v>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0" t="s">
        <v>39</v>
      </c>
      <c r="B8" s="36"/>
      <c r="C8" s="36">
        <f>'Initial Data'!P11*12</f>
        <v>0</v>
      </c>
      <c r="D8" s="36">
        <f t="shared" ref="D8:F9" si="0">C8</f>
        <v>0</v>
      </c>
      <c r="E8" s="36">
        <f t="shared" si="0"/>
        <v>0</v>
      </c>
      <c r="F8" s="36">
        <f t="shared" si="0"/>
        <v>0</v>
      </c>
      <c r="G8" s="36">
        <f t="shared" ref="G8:G9" si="1">F8</f>
        <v>0</v>
      </c>
      <c r="H8" s="36">
        <f t="shared" ref="H8:H9" si="2">G8</f>
        <v>0</v>
      </c>
      <c r="I8" s="36">
        <f t="shared" ref="I8:I9" si="3">H8</f>
        <v>0</v>
      </c>
      <c r="J8" s="36">
        <f t="shared" ref="J8:J9" si="4">I8</f>
        <v>0</v>
      </c>
      <c r="K8" s="36">
        <f t="shared" ref="K8:K9" si="5">J8</f>
        <v>0</v>
      </c>
      <c r="L8" s="36">
        <f t="shared" ref="L8:L9" si="6">K8</f>
        <v>0</v>
      </c>
    </row>
    <row r="9" spans="1:12" x14ac:dyDescent="0.25">
      <c r="A9" s="30" t="s">
        <v>40</v>
      </c>
      <c r="B9" s="36"/>
      <c r="C9" s="36">
        <f>'Initial Data'!P19*12</f>
        <v>0</v>
      </c>
      <c r="D9" s="36">
        <f t="shared" si="0"/>
        <v>0</v>
      </c>
      <c r="E9" s="36">
        <f t="shared" si="0"/>
        <v>0</v>
      </c>
      <c r="F9" s="36">
        <f t="shared" si="0"/>
        <v>0</v>
      </c>
      <c r="G9" s="36">
        <f t="shared" si="1"/>
        <v>0</v>
      </c>
      <c r="H9" s="36">
        <f t="shared" si="2"/>
        <v>0</v>
      </c>
      <c r="I9" s="36">
        <f t="shared" si="3"/>
        <v>0</v>
      </c>
      <c r="J9" s="36">
        <f t="shared" si="4"/>
        <v>0</v>
      </c>
      <c r="K9" s="36">
        <f t="shared" si="5"/>
        <v>0</v>
      </c>
      <c r="L9" s="36">
        <f t="shared" si="6"/>
        <v>0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15.75" thickBot="1" x14ac:dyDescent="0.3">
      <c r="A11" s="9" t="s">
        <v>43</v>
      </c>
      <c r="B11" s="10">
        <f t="shared" ref="B11:L11" si="7">SUM(B7+B8+B9+B10)</f>
        <v>0</v>
      </c>
      <c r="C11" s="10">
        <f t="shared" si="7"/>
        <v>0</v>
      </c>
      <c r="D11" s="10">
        <f t="shared" si="7"/>
        <v>0</v>
      </c>
      <c r="E11" s="10">
        <f t="shared" si="7"/>
        <v>0</v>
      </c>
      <c r="F11" s="10">
        <f t="shared" si="7"/>
        <v>0</v>
      </c>
      <c r="G11" s="10">
        <f t="shared" si="7"/>
        <v>0</v>
      </c>
      <c r="H11" s="10">
        <f t="shared" si="7"/>
        <v>0</v>
      </c>
      <c r="I11" s="10">
        <f t="shared" si="7"/>
        <v>0</v>
      </c>
      <c r="J11" s="10">
        <f t="shared" si="7"/>
        <v>0</v>
      </c>
      <c r="K11" s="10">
        <f t="shared" si="7"/>
        <v>0</v>
      </c>
      <c r="L11" s="10">
        <f t="shared" si="7"/>
        <v>0</v>
      </c>
    </row>
    <row r="12" spans="1:12" ht="15.75" thickTop="1" x14ac:dyDescent="0.25">
      <c r="B12" s="8"/>
      <c r="C12" s="8"/>
      <c r="D12" s="8"/>
      <c r="E12" s="8"/>
      <c r="F12" s="8"/>
      <c r="G12" s="8"/>
    </row>
    <row r="13" spans="1:12" x14ac:dyDescent="0.25">
      <c r="B13" s="8"/>
      <c r="C13" s="8"/>
      <c r="D13" s="8"/>
      <c r="E13" s="8"/>
      <c r="F13" s="8"/>
      <c r="G13" s="8"/>
    </row>
    <row r="14" spans="1:12" x14ac:dyDescent="0.25">
      <c r="A14" s="34" t="s">
        <v>3</v>
      </c>
      <c r="B14" s="36"/>
      <c r="C14" s="36"/>
      <c r="D14" s="36"/>
      <c r="E14" s="36"/>
      <c r="F14" s="36"/>
      <c r="G14" s="36"/>
      <c r="H14" s="30"/>
      <c r="I14" s="30"/>
      <c r="J14" s="30"/>
      <c r="K14" s="30"/>
      <c r="L14" s="30"/>
    </row>
    <row r="15" spans="1:12" x14ac:dyDescent="0.25">
      <c r="A15" s="30" t="s">
        <v>36</v>
      </c>
      <c r="B15" s="37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0" t="s">
        <v>37</v>
      </c>
      <c r="B16" s="36"/>
      <c r="C16" s="36">
        <f>B15*$B$4</f>
        <v>0</v>
      </c>
      <c r="D16" s="36">
        <f>C16</f>
        <v>0</v>
      </c>
      <c r="E16" s="36">
        <f t="shared" ref="E16:L16" si="8">D16</f>
        <v>0</v>
      </c>
      <c r="F16" s="36">
        <f t="shared" si="8"/>
        <v>0</v>
      </c>
      <c r="G16" s="36">
        <f t="shared" si="8"/>
        <v>0</v>
      </c>
      <c r="H16" s="36">
        <f t="shared" si="8"/>
        <v>0</v>
      </c>
      <c r="I16" s="36">
        <f t="shared" si="8"/>
        <v>0</v>
      </c>
      <c r="J16" s="36">
        <f t="shared" si="8"/>
        <v>0</v>
      </c>
      <c r="K16" s="36">
        <f t="shared" si="8"/>
        <v>0</v>
      </c>
      <c r="L16" s="36">
        <f t="shared" si="8"/>
        <v>0</v>
      </c>
    </row>
    <row r="17" spans="1:12" x14ac:dyDescent="0.25">
      <c r="A17" s="30" t="s">
        <v>9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0" t="s">
        <v>35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5.75" thickBot="1" x14ac:dyDescent="0.3">
      <c r="A20" s="9" t="s">
        <v>41</v>
      </c>
      <c r="B20" s="10">
        <f>SUM(B15+B16+B17+B18)</f>
        <v>0</v>
      </c>
      <c r="C20" s="10">
        <f t="shared" ref="C20:L20" si="9">C15+C16+C17+C18</f>
        <v>0</v>
      </c>
      <c r="D20" s="10">
        <f t="shared" si="9"/>
        <v>0</v>
      </c>
      <c r="E20" s="10">
        <f t="shared" si="9"/>
        <v>0</v>
      </c>
      <c r="F20" s="10">
        <f t="shared" si="9"/>
        <v>0</v>
      </c>
      <c r="G20" s="10">
        <f t="shared" si="9"/>
        <v>0</v>
      </c>
      <c r="H20" s="10">
        <f t="shared" si="9"/>
        <v>0</v>
      </c>
      <c r="I20" s="10">
        <f t="shared" si="9"/>
        <v>0</v>
      </c>
      <c r="J20" s="10">
        <f t="shared" si="9"/>
        <v>0</v>
      </c>
      <c r="K20" s="10">
        <f t="shared" si="9"/>
        <v>0</v>
      </c>
      <c r="L20" s="10">
        <f t="shared" si="9"/>
        <v>0</v>
      </c>
    </row>
    <row r="21" spans="1:12" ht="15.75" thickTop="1" x14ac:dyDescent="0.25"/>
    <row r="22" spans="1:12" ht="15.75" thickBot="1" x14ac:dyDescent="0.3">
      <c r="A22" s="9" t="s">
        <v>42</v>
      </c>
      <c r="B22" s="10">
        <f>-B20+B11</f>
        <v>0</v>
      </c>
      <c r="C22" s="10">
        <f t="shared" ref="C22:L22" si="10">B22-C20+C11</f>
        <v>0</v>
      </c>
      <c r="D22" s="10">
        <f t="shared" si="10"/>
        <v>0</v>
      </c>
      <c r="E22" s="10">
        <f t="shared" si="10"/>
        <v>0</v>
      </c>
      <c r="F22" s="10">
        <f t="shared" si="10"/>
        <v>0</v>
      </c>
      <c r="G22" s="10">
        <f t="shared" si="10"/>
        <v>0</v>
      </c>
      <c r="H22" s="10">
        <f t="shared" si="10"/>
        <v>0</v>
      </c>
      <c r="I22" s="10">
        <f t="shared" si="10"/>
        <v>0</v>
      </c>
      <c r="J22" s="10">
        <f t="shared" si="10"/>
        <v>0</v>
      </c>
      <c r="K22" s="10">
        <f t="shared" si="10"/>
        <v>0</v>
      </c>
      <c r="L22" s="10">
        <f t="shared" si="10"/>
        <v>0</v>
      </c>
    </row>
    <row r="23" spans="1:12" ht="15.75" thickTop="1" x14ac:dyDescent="0.25">
      <c r="B23" s="8"/>
      <c r="C23" s="8"/>
      <c r="D23" s="8"/>
    </row>
    <row r="24" spans="1:12" ht="18.75" x14ac:dyDescent="0.3">
      <c r="A24" s="13" t="s">
        <v>51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1:12" ht="15" customHeight="1" x14ac:dyDescent="0.25">
      <c r="A25" s="24" t="s">
        <v>53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2" spans="1:12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7" x14ac:dyDescent="0.25">
      <c r="A33" s="19" t="s">
        <v>56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7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7" x14ac:dyDescent="0.25">
      <c r="A35" s="19" t="s">
        <v>58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6"/>
      <c r="N35" s="16"/>
      <c r="O35" s="16"/>
      <c r="P35" s="16"/>
      <c r="Q35" s="16"/>
    </row>
    <row r="36" spans="1:17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8"/>
      <c r="N36" s="18"/>
      <c r="O36" s="18"/>
      <c r="P36" s="18"/>
      <c r="Q36" s="18"/>
    </row>
    <row r="37" spans="1:17" x14ac:dyDescent="0.25">
      <c r="A37" s="20" t="s">
        <v>57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17"/>
      <c r="N37" s="17"/>
      <c r="O37" s="17"/>
      <c r="P37" s="17"/>
      <c r="Q37" s="17"/>
    </row>
    <row r="38" spans="1:17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1"/>
      <c r="L38" s="11"/>
    </row>
  </sheetData>
  <sheetProtection algorithmName="SHA-512" hashValue="y2xc/2fkYs2oXV1gyK5bl7NBSkjPb2+4BdHDDtDbDStMqBBcRlbssRY3fTl89mg8Bvs9X7ii6AkyD8F0/hsQZg==" saltValue="NMSvsyHZrtDpG5Mein1IqA==" spinCount="100000" sheet="1" objects="1" scenarios="1"/>
  <mergeCells count="5">
    <mergeCell ref="A37:L37"/>
    <mergeCell ref="A35:L35"/>
    <mergeCell ref="A33:L33"/>
    <mergeCell ref="A2:C2"/>
    <mergeCell ref="A25:L30"/>
  </mergeCells>
  <phoneticPr fontId="4" type="noConversion"/>
  <conditionalFormatting sqref="B22:L22">
    <cfRule type="cellIs" dxfId="0" priority="1" operator="greaterThan">
      <formula>0</formula>
    </cfRule>
  </conditionalFormatting>
  <hyperlinks>
    <hyperlink ref="A37" r:id="rId1" display="For more information, please visit www.kabelmat.com" xr:uid="{5C33B21F-5AE0-4C13-8879-058227399333}"/>
    <hyperlink ref="A35" r:id="rId2" display="Want to select the machine that fits your needs? Check out our product finder." xr:uid="{56854C51-843D-4BA1-9DC8-F4FDC20F7FEC}"/>
    <hyperlink ref="A33:L33" r:id="rId3" display="View and download our digital catalog." xr:uid="{F3ED66DE-02B6-4391-8152-3CCDDBDB7201}"/>
  </hyperlinks>
  <pageMargins left="0.7" right="0.7" top="0.78740157499999996" bottom="0.78740157499999996" header="0.3" footer="0.3"/>
  <pageSetup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03C560940284E86E7B276090F1236" ma:contentTypeVersion="4" ma:contentTypeDescription="Create a new document." ma:contentTypeScope="" ma:versionID="773665991f3a784d536164a4156c6c27">
  <xsd:schema xmlns:xsd="http://www.w3.org/2001/XMLSchema" xmlns:xs="http://www.w3.org/2001/XMLSchema" xmlns:p="http://schemas.microsoft.com/office/2006/metadata/properties" xmlns:ns2="3101c443-49cb-454d-a633-a1a5244ed2c6" targetNamespace="http://schemas.microsoft.com/office/2006/metadata/properties" ma:root="true" ma:fieldsID="5b0e7f432596af37925215a64cb5e9a5" ns2:_="">
    <xsd:import namespace="3101c443-49cb-454d-a633-a1a5244ed2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1c443-49cb-454d-a633-a1a5244ed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0FB060-3E80-4BBB-8799-E1E66EAC66AD}"/>
</file>

<file path=customXml/itemProps2.xml><?xml version="1.0" encoding="utf-8"?>
<ds:datastoreItem xmlns:ds="http://schemas.openxmlformats.org/officeDocument/2006/customXml" ds:itemID="{DB361964-9A76-41A5-A1C6-1B1FD9117C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Initial Data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Schwindhammer</dc:creator>
  <cp:lastModifiedBy>Siegel, Kevin</cp:lastModifiedBy>
  <dcterms:created xsi:type="dcterms:W3CDTF">2023-02-20T14:12:53Z</dcterms:created>
  <dcterms:modified xsi:type="dcterms:W3CDTF">2023-03-27T13:21:59Z</dcterms:modified>
</cp:coreProperties>
</file>